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01.07.18 " sheetId="1" r:id="rId1"/>
  </sheets>
  <definedNames>
    <definedName name="_xlnm.Print_Area" localSheetId="0">'01.07.18 '!$A$1:$N$39</definedName>
  </definedNames>
  <calcPr fullCalcOnLoad="1"/>
</workbook>
</file>

<file path=xl/sharedStrings.xml><?xml version="1.0" encoding="utf-8"?>
<sst xmlns="http://schemas.openxmlformats.org/spreadsheetml/2006/main" count="68" uniqueCount="52">
  <si>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</si>
  <si>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</si>
  <si>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</si>
  <si>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</si>
  <si>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</si>
  <si>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</si>
  <si>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</si>
  <si>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</si>
  <si>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</si>
  <si>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</si>
  <si>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</si>
  <si>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</si>
  <si>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</si>
  <si>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</si>
  <si>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</si>
  <si>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</si>
  <si>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</si>
  <si>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</si>
  <si>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</si>
  <si>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</si>
  <si>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</si>
  <si>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</si>
  <si>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</si>
  <si>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</si>
  <si>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</si>
  <si>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</si>
  <si>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</si>
  <si>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</si>
  <si>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</si>
  <si>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</si>
  <si>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>Заместитель главы администрации города Орла -</t>
  </si>
  <si>
    <t>начальник финансово-экономического управления</t>
  </si>
  <si>
    <t xml:space="preserve">ПАО  Сбербанк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</si>
  <si>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</si>
  <si>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</si>
  <si>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</si>
  <si>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</si>
  <si>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</si>
  <si>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</si>
  <si>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</si>
  <si>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</si>
  <si>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</si>
  <si>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</si>
  <si>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№54-09-18/3 от 14.03.2018</t>
  </si>
  <si>
    <t>И. Н. Краличев</t>
  </si>
  <si>
    <t>№021/18-КС от 30.03.2018</t>
  </si>
  <si>
    <t xml:space="preserve">ПАО "Совкомбанк" </t>
  </si>
  <si>
    <t>№033/18-КС от 22.05.2018</t>
  </si>
  <si>
    <t>№035/18-КС от 25.05.2018</t>
  </si>
  <si>
    <t>№036/18-КС от 29.05.2018</t>
  </si>
  <si>
    <t xml:space="preserve">                          Выписка (расшифровка) из долговой книги города Орла по состоянию на 01.07.2018 года</t>
  </si>
  <si>
    <r>
      <t>Задолженность на</t>
    </r>
    <r>
      <rPr>
        <b/>
        <sz val="10"/>
        <rFont val="Arial Cyr"/>
        <family val="0"/>
      </rPr>
      <t xml:space="preserve"> 01.07.2018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</si>
</sst>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/>
    </xf>
    <xf numFmtId="171" fontId="1" fillId="0" borderId="16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1"/>
  <sheetViews>
    <sheetView tabSelected="1" view="pageBreakPreview" zoomScaleSheetLayoutView="100" zoomScalePageLayoutView="0" workbookViewId="0" topLeftCell="A1">
      <selection activeCell="E22" sqref="E22:E2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6.25390625" style="0" customWidth="1"/>
    <col min="15" max="15" width="13.25390625" style="0" customWidth="1"/>
  </cols>
  <sheetData>
    <row r="1" spans="1:14" ht="51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48" customHeight="1">
      <c r="A2" s="62" t="s">
        <v>0</v>
      </c>
      <c r="B2" s="62" t="s">
        <v>2</v>
      </c>
      <c r="C2" s="64" t="s">
        <v>42</v>
      </c>
      <c r="D2" s="66" t="s">
        <v>1</v>
      </c>
      <c r="E2" s="68" t="s">
        <v>7</v>
      </c>
      <c r="F2" s="70" t="s">
        <v>23</v>
      </c>
      <c r="G2" s="71"/>
      <c r="H2" s="70" t="s">
        <v>29</v>
      </c>
      <c r="I2" s="71"/>
      <c r="J2" s="70" t="s">
        <v>28</v>
      </c>
      <c r="K2" s="71"/>
      <c r="L2" s="72" t="s">
        <v>51</v>
      </c>
      <c r="M2" s="73"/>
      <c r="N2" s="74"/>
    </row>
    <row r="3" spans="1:14" ht="33" customHeight="1">
      <c r="A3" s="63"/>
      <c r="B3" s="63"/>
      <c r="C3" s="65"/>
      <c r="D3" s="67"/>
      <c r="E3" s="69"/>
      <c r="F3" s="2" t="s">
        <v>21</v>
      </c>
      <c r="G3" s="2" t="s">
        <v>3</v>
      </c>
      <c r="H3" s="2" t="s">
        <v>22</v>
      </c>
      <c r="I3" s="2" t="s">
        <v>27</v>
      </c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2" customFormat="1" ht="18" customHeight="1">
      <c r="A5" s="13" t="s">
        <v>9</v>
      </c>
      <c r="B5" s="14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s="12" customFormat="1" ht="18" customHeight="1">
      <c r="A6" s="17"/>
      <c r="B6" s="18" t="s">
        <v>32</v>
      </c>
      <c r="C6" s="19">
        <v>100000</v>
      </c>
      <c r="D6" s="41" t="s">
        <v>34</v>
      </c>
      <c r="E6" s="42">
        <v>11.5</v>
      </c>
      <c r="F6" s="19">
        <v>100000</v>
      </c>
      <c r="G6" s="43">
        <v>43179</v>
      </c>
      <c r="H6" s="43">
        <v>42814</v>
      </c>
      <c r="I6" s="19">
        <v>100000</v>
      </c>
      <c r="J6" s="45">
        <v>43179</v>
      </c>
      <c r="K6" s="19">
        <v>100000</v>
      </c>
      <c r="L6" s="20">
        <f>N6</f>
        <v>0</v>
      </c>
      <c r="M6" s="44"/>
      <c r="N6" s="20">
        <f>I6-K6</f>
        <v>0</v>
      </c>
    </row>
    <row r="7" spans="1:14" s="12" customFormat="1" ht="18" customHeight="1">
      <c r="A7" s="17"/>
      <c r="B7" s="103" t="s">
        <v>46</v>
      </c>
      <c r="C7" s="106">
        <v>933500.6</v>
      </c>
      <c r="D7" s="122" t="s">
        <v>35</v>
      </c>
      <c r="E7" s="115">
        <v>9.89</v>
      </c>
      <c r="F7" s="112">
        <v>933500.6</v>
      </c>
      <c r="G7" s="109">
        <v>43249</v>
      </c>
      <c r="H7" s="109">
        <v>42884</v>
      </c>
      <c r="I7" s="106">
        <v>933500.6</v>
      </c>
      <c r="J7" s="45">
        <v>43179</v>
      </c>
      <c r="K7" s="19">
        <f>94000</f>
        <v>94000</v>
      </c>
      <c r="L7" s="106">
        <f>I7-K7-K8-K9-K10-K11</f>
        <v>0</v>
      </c>
      <c r="M7" s="106"/>
      <c r="N7" s="106">
        <f>L7</f>
        <v>0</v>
      </c>
    </row>
    <row r="8" spans="1:14" s="12" customFormat="1" ht="18" customHeight="1">
      <c r="A8" s="17"/>
      <c r="B8" s="104"/>
      <c r="C8" s="107"/>
      <c r="D8" s="123"/>
      <c r="E8" s="116"/>
      <c r="F8" s="113"/>
      <c r="G8" s="110"/>
      <c r="H8" s="110"/>
      <c r="I8" s="107"/>
      <c r="J8" s="43">
        <v>43196</v>
      </c>
      <c r="K8" s="19">
        <v>100000</v>
      </c>
      <c r="L8" s="107"/>
      <c r="M8" s="107"/>
      <c r="N8" s="107"/>
    </row>
    <row r="9" spans="1:14" s="12" customFormat="1" ht="18" customHeight="1">
      <c r="A9" s="17"/>
      <c r="B9" s="104"/>
      <c r="C9" s="107"/>
      <c r="D9" s="123"/>
      <c r="E9" s="116"/>
      <c r="F9" s="113"/>
      <c r="G9" s="110"/>
      <c r="H9" s="110"/>
      <c r="I9" s="107"/>
      <c r="J9" s="43">
        <v>43244</v>
      </c>
      <c r="K9" s="19">
        <v>230000</v>
      </c>
      <c r="L9" s="107"/>
      <c r="M9" s="107"/>
      <c r="N9" s="107"/>
    </row>
    <row r="10" spans="1:14" s="12" customFormat="1" ht="18" customHeight="1">
      <c r="A10" s="17"/>
      <c r="B10" s="104"/>
      <c r="C10" s="107"/>
      <c r="D10" s="123"/>
      <c r="E10" s="116"/>
      <c r="F10" s="113"/>
      <c r="G10" s="110"/>
      <c r="H10" s="110"/>
      <c r="I10" s="107"/>
      <c r="J10" s="43">
        <v>43248</v>
      </c>
      <c r="K10" s="19">
        <v>236000</v>
      </c>
      <c r="L10" s="107"/>
      <c r="M10" s="107"/>
      <c r="N10" s="107"/>
    </row>
    <row r="11" spans="1:14" s="12" customFormat="1" ht="18" customHeight="1">
      <c r="A11" s="17"/>
      <c r="B11" s="105"/>
      <c r="C11" s="108"/>
      <c r="D11" s="124"/>
      <c r="E11" s="117"/>
      <c r="F11" s="114"/>
      <c r="G11" s="111"/>
      <c r="H11" s="111"/>
      <c r="I11" s="108"/>
      <c r="J11" s="43">
        <v>43249</v>
      </c>
      <c r="K11" s="19">
        <v>273500.6</v>
      </c>
      <c r="L11" s="108"/>
      <c r="M11" s="108"/>
      <c r="N11" s="108"/>
    </row>
    <row r="12" spans="1:14" s="12" customFormat="1" ht="18" customHeight="1">
      <c r="A12" s="17"/>
      <c r="B12" s="18" t="s">
        <v>32</v>
      </c>
      <c r="C12" s="19">
        <v>236000</v>
      </c>
      <c r="D12" s="41" t="s">
        <v>36</v>
      </c>
      <c r="E12" s="42">
        <v>9.42</v>
      </c>
      <c r="F12" s="19">
        <v>236000</v>
      </c>
      <c r="G12" s="43">
        <v>43256</v>
      </c>
      <c r="H12" s="43">
        <v>42891</v>
      </c>
      <c r="I12" s="19">
        <v>236000</v>
      </c>
      <c r="J12" s="43">
        <v>43249</v>
      </c>
      <c r="K12" s="19">
        <v>236000</v>
      </c>
      <c r="L12" s="20">
        <f aca="true" t="shared" si="0" ref="L12:L24">N12</f>
        <v>0</v>
      </c>
      <c r="M12" s="44"/>
      <c r="N12" s="20">
        <f aca="true" t="shared" si="1" ref="N12:N23">I12-K12</f>
        <v>0</v>
      </c>
    </row>
    <row r="13" spans="1:14" s="12" customFormat="1" ht="18" customHeight="1">
      <c r="A13" s="17"/>
      <c r="B13" s="18" t="s">
        <v>32</v>
      </c>
      <c r="C13" s="19">
        <v>230000</v>
      </c>
      <c r="D13" s="41" t="s">
        <v>37</v>
      </c>
      <c r="E13" s="42">
        <v>9.44</v>
      </c>
      <c r="F13" s="19">
        <v>230000</v>
      </c>
      <c r="G13" s="43">
        <v>43256</v>
      </c>
      <c r="H13" s="43">
        <v>42891</v>
      </c>
      <c r="I13" s="19">
        <v>230000</v>
      </c>
      <c r="J13" s="43">
        <v>43249</v>
      </c>
      <c r="K13" s="19">
        <v>230000</v>
      </c>
      <c r="L13" s="20">
        <f t="shared" si="0"/>
        <v>0</v>
      </c>
      <c r="M13" s="44"/>
      <c r="N13" s="20">
        <f t="shared" si="1"/>
        <v>0</v>
      </c>
    </row>
    <row r="14" spans="1:14" s="12" customFormat="1" ht="18" customHeight="1">
      <c r="A14" s="17"/>
      <c r="B14" s="18" t="s">
        <v>32</v>
      </c>
      <c r="C14" s="19">
        <v>133000</v>
      </c>
      <c r="D14" s="41" t="s">
        <v>38</v>
      </c>
      <c r="E14" s="42">
        <v>9.7</v>
      </c>
      <c r="F14" s="19">
        <v>133000</v>
      </c>
      <c r="G14" s="43">
        <v>43340</v>
      </c>
      <c r="H14" s="43">
        <v>42975</v>
      </c>
      <c r="I14" s="19">
        <v>133000</v>
      </c>
      <c r="J14" s="45"/>
      <c r="K14" s="19"/>
      <c r="L14" s="20">
        <f t="shared" si="0"/>
        <v>133000</v>
      </c>
      <c r="M14" s="44"/>
      <c r="N14" s="20">
        <f t="shared" si="1"/>
        <v>133000</v>
      </c>
    </row>
    <row r="15" spans="1:14" s="48" customFormat="1" ht="18" customHeight="1">
      <c r="A15" s="87"/>
      <c r="B15" s="77" t="s">
        <v>32</v>
      </c>
      <c r="C15" s="90">
        <v>500000</v>
      </c>
      <c r="D15" s="93" t="s">
        <v>39</v>
      </c>
      <c r="E15" s="96">
        <v>8.97</v>
      </c>
      <c r="F15" s="90">
        <v>500000</v>
      </c>
      <c r="G15" s="100">
        <v>43404</v>
      </c>
      <c r="H15" s="54">
        <v>43039</v>
      </c>
      <c r="I15" s="53">
        <v>200000</v>
      </c>
      <c r="J15" s="55"/>
      <c r="K15" s="53"/>
      <c r="L15" s="49">
        <f t="shared" si="0"/>
        <v>200000</v>
      </c>
      <c r="M15" s="56"/>
      <c r="N15" s="49">
        <f t="shared" si="1"/>
        <v>200000</v>
      </c>
    </row>
    <row r="16" spans="1:14" s="48" customFormat="1" ht="18" customHeight="1">
      <c r="A16" s="88"/>
      <c r="B16" s="78"/>
      <c r="C16" s="91"/>
      <c r="D16" s="94"/>
      <c r="E16" s="97"/>
      <c r="F16" s="91"/>
      <c r="G16" s="101"/>
      <c r="H16" s="54">
        <v>43053</v>
      </c>
      <c r="I16" s="53">
        <v>150000</v>
      </c>
      <c r="J16" s="55"/>
      <c r="K16" s="53"/>
      <c r="L16" s="49">
        <f t="shared" si="0"/>
        <v>150000</v>
      </c>
      <c r="M16" s="56"/>
      <c r="N16" s="49">
        <f t="shared" si="1"/>
        <v>150000</v>
      </c>
    </row>
    <row r="17" spans="1:14" s="48" customFormat="1" ht="18" customHeight="1">
      <c r="A17" s="88"/>
      <c r="B17" s="78"/>
      <c r="C17" s="91"/>
      <c r="D17" s="94"/>
      <c r="E17" s="97"/>
      <c r="F17" s="91"/>
      <c r="G17" s="101"/>
      <c r="H17" s="54">
        <v>43073</v>
      </c>
      <c r="I17" s="53">
        <v>60000</v>
      </c>
      <c r="J17" s="55"/>
      <c r="K17" s="53"/>
      <c r="L17" s="49">
        <f t="shared" si="0"/>
        <v>60000</v>
      </c>
      <c r="M17" s="56"/>
      <c r="N17" s="49">
        <f t="shared" si="1"/>
        <v>60000</v>
      </c>
    </row>
    <row r="18" spans="1:14" s="48" customFormat="1" ht="18" customHeight="1">
      <c r="A18" s="89"/>
      <c r="B18" s="99"/>
      <c r="C18" s="92"/>
      <c r="D18" s="95"/>
      <c r="E18" s="98"/>
      <c r="F18" s="92"/>
      <c r="G18" s="102"/>
      <c r="H18" s="54">
        <v>43091</v>
      </c>
      <c r="I18" s="53">
        <v>90000</v>
      </c>
      <c r="J18" s="55"/>
      <c r="K18" s="53"/>
      <c r="L18" s="49">
        <f t="shared" si="0"/>
        <v>90000</v>
      </c>
      <c r="M18" s="56"/>
      <c r="N18" s="49">
        <f t="shared" si="1"/>
        <v>90000</v>
      </c>
    </row>
    <row r="19" spans="1:14" s="12" customFormat="1" ht="18" customHeight="1">
      <c r="A19" s="17"/>
      <c r="B19" s="18" t="s">
        <v>32</v>
      </c>
      <c r="C19" s="19"/>
      <c r="D19" s="41" t="s">
        <v>45</v>
      </c>
      <c r="E19" s="42">
        <v>9</v>
      </c>
      <c r="F19" s="19">
        <v>100000</v>
      </c>
      <c r="G19" s="43">
        <v>43560</v>
      </c>
      <c r="H19" s="43">
        <v>43195</v>
      </c>
      <c r="I19" s="19">
        <v>100000</v>
      </c>
      <c r="J19" s="45"/>
      <c r="K19" s="19"/>
      <c r="L19" s="20">
        <f t="shared" si="0"/>
        <v>100000</v>
      </c>
      <c r="M19" s="44"/>
      <c r="N19" s="20">
        <f t="shared" si="1"/>
        <v>100000</v>
      </c>
    </row>
    <row r="20" spans="1:14" s="12" customFormat="1" ht="18" customHeight="1">
      <c r="A20" s="17"/>
      <c r="B20" s="18" t="s">
        <v>32</v>
      </c>
      <c r="C20" s="19"/>
      <c r="D20" s="41" t="s">
        <v>47</v>
      </c>
      <c r="E20" s="60">
        <v>7.705</v>
      </c>
      <c r="F20" s="19">
        <v>230000</v>
      </c>
      <c r="G20" s="43">
        <v>43608</v>
      </c>
      <c r="H20" s="43">
        <v>43243</v>
      </c>
      <c r="I20" s="19">
        <v>230000</v>
      </c>
      <c r="J20" s="45"/>
      <c r="K20" s="19"/>
      <c r="L20" s="20">
        <f t="shared" si="0"/>
        <v>230000</v>
      </c>
      <c r="M20" s="44"/>
      <c r="N20" s="20">
        <f t="shared" si="1"/>
        <v>230000</v>
      </c>
    </row>
    <row r="21" spans="1:14" s="12" customFormat="1" ht="18" customHeight="1">
      <c r="A21" s="17"/>
      <c r="B21" s="18" t="s">
        <v>32</v>
      </c>
      <c r="C21" s="19"/>
      <c r="D21" s="41" t="s">
        <v>48</v>
      </c>
      <c r="E21" s="60">
        <v>7.705</v>
      </c>
      <c r="F21" s="19">
        <v>236000</v>
      </c>
      <c r="G21" s="43">
        <v>43610</v>
      </c>
      <c r="H21" s="43">
        <v>43245</v>
      </c>
      <c r="I21" s="19">
        <v>236000</v>
      </c>
      <c r="J21" s="45"/>
      <c r="K21" s="19"/>
      <c r="L21" s="20">
        <f t="shared" si="0"/>
        <v>236000</v>
      </c>
      <c r="M21" s="44"/>
      <c r="N21" s="20">
        <f t="shared" si="1"/>
        <v>236000</v>
      </c>
    </row>
    <row r="22" spans="1:14" s="12" customFormat="1" ht="18" customHeight="1">
      <c r="A22" s="75"/>
      <c r="B22" s="77" t="s">
        <v>32</v>
      </c>
      <c r="C22" s="79"/>
      <c r="D22" s="75" t="s">
        <v>49</v>
      </c>
      <c r="E22" s="118">
        <v>8.955</v>
      </c>
      <c r="F22" s="79">
        <v>933500.6</v>
      </c>
      <c r="G22" s="120">
        <v>43614</v>
      </c>
      <c r="H22" s="43">
        <v>43249</v>
      </c>
      <c r="I22" s="19">
        <v>739500.6</v>
      </c>
      <c r="J22" s="45"/>
      <c r="K22" s="19"/>
      <c r="L22" s="20">
        <f t="shared" si="0"/>
        <v>739500.6</v>
      </c>
      <c r="M22" s="44"/>
      <c r="N22" s="20">
        <f t="shared" si="1"/>
        <v>739500.6</v>
      </c>
    </row>
    <row r="23" spans="1:14" s="12" customFormat="1" ht="18" customHeight="1">
      <c r="A23" s="76"/>
      <c r="B23" s="78"/>
      <c r="C23" s="80"/>
      <c r="D23" s="76"/>
      <c r="E23" s="119"/>
      <c r="F23" s="80"/>
      <c r="G23" s="121"/>
      <c r="H23" s="43">
        <v>43266</v>
      </c>
      <c r="I23" s="49">
        <v>194000</v>
      </c>
      <c r="J23" s="45"/>
      <c r="K23" s="19"/>
      <c r="L23" s="20">
        <f t="shared" si="0"/>
        <v>194000</v>
      </c>
      <c r="M23" s="44"/>
      <c r="N23" s="20">
        <f t="shared" si="1"/>
        <v>194000</v>
      </c>
    </row>
    <row r="24" spans="1:15" s="21" customFormat="1" ht="18" customHeight="1">
      <c r="A24" s="22"/>
      <c r="B24" s="23" t="s">
        <v>11</v>
      </c>
      <c r="C24" s="25">
        <f>C6+C7+C12+C13+C14+C15</f>
        <v>2132500.6</v>
      </c>
      <c r="D24" s="25"/>
      <c r="E24" s="25"/>
      <c r="F24" s="25"/>
      <c r="G24" s="25"/>
      <c r="H24" s="25"/>
      <c r="I24" s="25"/>
      <c r="J24" s="25"/>
      <c r="K24" s="58">
        <f>SUM(K6:K22)</f>
        <v>1499500.6</v>
      </c>
      <c r="L24" s="58">
        <f t="shared" si="0"/>
        <v>2132500.6</v>
      </c>
      <c r="M24" s="57"/>
      <c r="N24" s="57">
        <f>SUM(N6:N23)</f>
        <v>2132500.6</v>
      </c>
      <c r="O24" s="47"/>
    </row>
    <row r="25" spans="1:14" s="21" customFormat="1" ht="18" customHeight="1">
      <c r="A25" s="13" t="s">
        <v>12</v>
      </c>
      <c r="B25" s="81" t="s">
        <v>20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s="48" customFormat="1" ht="30.75" customHeight="1">
      <c r="A26" s="26"/>
      <c r="B26" s="52" t="s">
        <v>40</v>
      </c>
      <c r="C26" s="49">
        <v>53000</v>
      </c>
      <c r="D26" s="40" t="s">
        <v>41</v>
      </c>
      <c r="E26" s="46">
        <v>0.1</v>
      </c>
      <c r="F26" s="49">
        <v>53000</v>
      </c>
      <c r="G26" s="50">
        <v>44032</v>
      </c>
      <c r="H26" s="50">
        <v>43097</v>
      </c>
      <c r="I26" s="49">
        <v>53000</v>
      </c>
      <c r="J26" s="50"/>
      <c r="K26" s="49"/>
      <c r="L26" s="20">
        <f>N26</f>
        <v>53000</v>
      </c>
      <c r="M26" s="51"/>
      <c r="N26" s="20">
        <f>I26-K26</f>
        <v>53000</v>
      </c>
    </row>
    <row r="27" spans="1:14" s="48" customFormat="1" ht="30.75" customHeight="1">
      <c r="A27" s="26"/>
      <c r="B27" s="27" t="s">
        <v>33</v>
      </c>
      <c r="C27" s="49">
        <v>0</v>
      </c>
      <c r="D27" s="40" t="s">
        <v>43</v>
      </c>
      <c r="E27" s="46">
        <v>0.1</v>
      </c>
      <c r="F27" s="49">
        <v>194000</v>
      </c>
      <c r="G27" s="50">
        <v>43266</v>
      </c>
      <c r="H27" s="50">
        <v>43178</v>
      </c>
      <c r="I27" s="49">
        <v>194000</v>
      </c>
      <c r="J27" s="50">
        <v>43266</v>
      </c>
      <c r="K27" s="49">
        <v>194000</v>
      </c>
      <c r="L27" s="20">
        <f>N27</f>
        <v>0</v>
      </c>
      <c r="M27" s="51"/>
      <c r="N27" s="20">
        <f>I27-K27</f>
        <v>0</v>
      </c>
    </row>
    <row r="28" spans="1:18" s="21" customFormat="1" ht="18" customHeight="1">
      <c r="A28" s="17"/>
      <c r="B28" s="29" t="s">
        <v>11</v>
      </c>
      <c r="C28" s="24">
        <f>C26+C27</f>
        <v>53000</v>
      </c>
      <c r="D28" s="24"/>
      <c r="E28" s="24"/>
      <c r="F28" s="24"/>
      <c r="G28" s="24"/>
      <c r="H28" s="24"/>
      <c r="I28" s="24">
        <f>I26+I27</f>
        <v>247000</v>
      </c>
      <c r="J28" s="24"/>
      <c r="K28" s="24"/>
      <c r="L28" s="58">
        <f>L26+L27</f>
        <v>53000</v>
      </c>
      <c r="M28" s="24"/>
      <c r="N28" s="24">
        <f>N26+N27</f>
        <v>53000</v>
      </c>
      <c r="R28" s="21" t="s">
        <v>8</v>
      </c>
    </row>
    <row r="29" spans="1:14" s="12" customFormat="1" ht="18" customHeight="1">
      <c r="A29" s="13" t="s">
        <v>13</v>
      </c>
      <c r="B29" s="81" t="s">
        <v>24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</row>
    <row r="30" spans="1:14" s="21" customFormat="1" ht="18" customHeight="1">
      <c r="A30" s="17"/>
      <c r="B30" s="29" t="s">
        <v>11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>
        <v>0</v>
      </c>
      <c r="M30" s="29"/>
      <c r="N30" s="17">
        <v>0</v>
      </c>
    </row>
    <row r="31" spans="1:14" s="12" customFormat="1" ht="18" customHeight="1">
      <c r="A31" s="13" t="s">
        <v>14</v>
      </c>
      <c r="B31" s="81" t="s">
        <v>25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</row>
    <row r="32" spans="1:14" s="12" customFormat="1" ht="18" customHeight="1">
      <c r="A32" s="17"/>
      <c r="B32" s="29" t="s">
        <v>11</v>
      </c>
      <c r="C32" s="17">
        <v>0</v>
      </c>
      <c r="D32" s="17"/>
      <c r="E32" s="17"/>
      <c r="F32" s="17"/>
      <c r="G32" s="17"/>
      <c r="H32" s="17"/>
      <c r="I32" s="17"/>
      <c r="J32" s="17"/>
      <c r="K32" s="17"/>
      <c r="L32" s="17">
        <v>0</v>
      </c>
      <c r="M32" s="29"/>
      <c r="N32" s="17">
        <v>0</v>
      </c>
    </row>
    <row r="33" spans="1:14" s="12" customFormat="1" ht="18" customHeight="1">
      <c r="A33" s="13" t="s">
        <v>15</v>
      </c>
      <c r="B33" s="81" t="s">
        <v>26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s="21" customFormat="1" ht="18" customHeight="1">
      <c r="A34" s="22"/>
      <c r="B34" s="30" t="s">
        <v>11</v>
      </c>
      <c r="C34" s="17">
        <v>0</v>
      </c>
      <c r="D34" s="31"/>
      <c r="E34" s="32"/>
      <c r="F34" s="33"/>
      <c r="G34" s="34"/>
      <c r="H34" s="33"/>
      <c r="I34" s="33"/>
      <c r="J34" s="35"/>
      <c r="K34" s="17"/>
      <c r="L34" s="17">
        <v>0</v>
      </c>
      <c r="M34" s="36"/>
      <c r="N34" s="17">
        <v>0</v>
      </c>
    </row>
    <row r="35" spans="1:14" s="12" customFormat="1" ht="18" customHeight="1">
      <c r="A35" s="13" t="s">
        <v>16</v>
      </c>
      <c r="B35" s="14" t="s">
        <v>17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s="12" customFormat="1" ht="18" customHeight="1">
      <c r="A36" s="17"/>
      <c r="B36" s="29" t="s">
        <v>11</v>
      </c>
      <c r="C36" s="17">
        <v>0</v>
      </c>
      <c r="D36" s="17"/>
      <c r="E36" s="17"/>
      <c r="F36" s="37"/>
      <c r="G36" s="17"/>
      <c r="H36" s="17"/>
      <c r="I36" s="17"/>
      <c r="J36" s="17"/>
      <c r="K36" s="17"/>
      <c r="L36" s="17">
        <v>0</v>
      </c>
      <c r="M36" s="29"/>
      <c r="N36" s="29"/>
    </row>
    <row r="37" spans="1:14" s="5" customFormat="1" ht="17.25" customHeight="1">
      <c r="A37" s="13" t="s">
        <v>18</v>
      </c>
      <c r="B37" s="38" t="s">
        <v>19</v>
      </c>
      <c r="C37" s="3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5" s="6" customFormat="1" ht="16.5">
      <c r="A38" s="22"/>
      <c r="B38" s="28" t="s">
        <v>11</v>
      </c>
      <c r="C38" s="25">
        <f>SUM(C24,C28)</f>
        <v>2185500.6</v>
      </c>
      <c r="D38" s="25"/>
      <c r="E38" s="25"/>
      <c r="F38" s="25"/>
      <c r="G38" s="25"/>
      <c r="H38" s="25"/>
      <c r="I38" s="25"/>
      <c r="J38" s="25"/>
      <c r="K38" s="25">
        <f>K24+K28+K34</f>
        <v>1499500.6</v>
      </c>
      <c r="L38" s="25">
        <f>L24+L28</f>
        <v>2185500.6</v>
      </c>
      <c r="M38" s="25"/>
      <c r="N38" s="25">
        <f>SUM(N24,N28)</f>
        <v>2185500.6</v>
      </c>
      <c r="O38" s="59"/>
    </row>
    <row r="39" spans="1:14" s="6" customFormat="1" ht="33" customHeight="1">
      <c r="A39" s="7"/>
      <c r="B39" s="84"/>
      <c r="C39" s="84"/>
      <c r="D39" s="84"/>
      <c r="E39" s="84"/>
      <c r="F39" s="84"/>
      <c r="G39" s="84"/>
      <c r="H39" s="84"/>
      <c r="I39" s="84"/>
      <c r="J39" s="84"/>
      <c r="K39" s="9"/>
      <c r="L39" s="9"/>
      <c r="M39" s="8"/>
      <c r="N39" s="10"/>
    </row>
    <row r="40" spans="1:14" ht="16.5">
      <c r="A40" s="85" t="s">
        <v>30</v>
      </c>
      <c r="B40" s="85"/>
      <c r="C40" s="85"/>
      <c r="D40" s="85"/>
      <c r="E40" s="85"/>
      <c r="F40" s="6"/>
      <c r="G40" s="6"/>
      <c r="H40" s="6"/>
      <c r="I40" s="6"/>
      <c r="J40" s="6"/>
      <c r="K40" s="6"/>
      <c r="L40" s="11"/>
      <c r="M40" s="6"/>
      <c r="N40" s="6"/>
    </row>
    <row r="41" spans="1:14" ht="16.5">
      <c r="A41" s="85" t="s">
        <v>31</v>
      </c>
      <c r="B41" s="85"/>
      <c r="C41" s="85"/>
      <c r="D41" s="85"/>
      <c r="E41" s="6"/>
      <c r="F41" s="6"/>
      <c r="G41" s="6"/>
      <c r="H41" s="6"/>
      <c r="I41" s="6"/>
      <c r="J41" s="6"/>
      <c r="K41" s="6"/>
      <c r="L41" s="86" t="s">
        <v>44</v>
      </c>
      <c r="M41" s="86"/>
      <c r="N41" s="86"/>
    </row>
  </sheetData>
  <sheetProtection/>
  <mergeCells count="43">
    <mergeCell ref="E7:E11"/>
    <mergeCell ref="E22:E23"/>
    <mergeCell ref="F22:F23"/>
    <mergeCell ref="G22:G23"/>
    <mergeCell ref="C7:C11"/>
    <mergeCell ref="D7:D11"/>
    <mergeCell ref="A40:E40"/>
    <mergeCell ref="B7:B11"/>
    <mergeCell ref="B25:N25"/>
    <mergeCell ref="L7:L11"/>
    <mergeCell ref="M7:M11"/>
    <mergeCell ref="N7:N11"/>
    <mergeCell ref="I7:I11"/>
    <mergeCell ref="H7:H11"/>
    <mergeCell ref="G7:G11"/>
    <mergeCell ref="F7:F11"/>
    <mergeCell ref="B39:J39"/>
    <mergeCell ref="A41:D41"/>
    <mergeCell ref="L41:N41"/>
    <mergeCell ref="A15:A18"/>
    <mergeCell ref="C15:C18"/>
    <mergeCell ref="D15:D18"/>
    <mergeCell ref="E15:E18"/>
    <mergeCell ref="B15:B18"/>
    <mergeCell ref="F15:F18"/>
    <mergeCell ref="G15:G18"/>
    <mergeCell ref="A22:A23"/>
    <mergeCell ref="B22:B23"/>
    <mergeCell ref="C22:C23"/>
    <mergeCell ref="D22:D23"/>
    <mergeCell ref="B33:N33"/>
    <mergeCell ref="B29:N29"/>
    <mergeCell ref="B31:N31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</mergeCells>
  <printOptions/>
  <pageMargins left="0.17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2018-07-02T06:34:35Z</cp:lastPrinted>
  <dcterms:created xsi:type="dcterms:W3CDTF">2006-11-06T19:30:46Z</dcterms:created>
  <dcterms:modified xsi:type="dcterms:W3CDTF">2018-07-16T12:38:18Z</dcterms:modified>
  <cp:category/>
  <cp:version/>
  <cp:contentType/>
  <cp:contentStatus/>
</cp:coreProperties>
</file>