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6.19" sheetId="1" r:id="rId1"/>
  </sheets>
  <definedNames>
    <definedName name="_xlnm.Print_Area" localSheetId="0">'на 01.06.19'!$A$1:$N$36</definedName>
  </definedNames>
  <calcPr fullCalcOnLoad="1"/>
</workbook>
</file>

<file path=xl/sharedStrings.xml><?xml version="1.0" encoding="utf-8"?>
<sst xmlns="http://schemas.openxmlformats.org/spreadsheetml/2006/main" count="68" uniqueCount="52">
  <si>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</si>
  <si>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</si>
  <si>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</si>
  <si>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</si>
  <si>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</si>
  <si>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</si>
  <si>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</si>
  <si>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</si>
  <si>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</si>
  <si>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</si>
  <si>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</si>
  <si>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</si>
  <si>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</si>
  <si>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</si>
  <si>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</si>
  <si>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</si>
  <si>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</si>
  <si>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</si>
  <si>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</si>
  <si>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</si>
  <si>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</si>
  <si>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</si>
  <si>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</si>
  <si>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</si>
  <si>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</si>
  <si>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</si>
  <si>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</si>
  <si>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ПАО  Сбербанк </t>
  </si>
  <si>
    <t>УФК по Орловской области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</si>
  <si>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01.01.2019 г.</t>
    </r>
    <r>
      <rPr>
        <sz val="10"/>
        <rFont val="Arial Cyr"/>
        <family val="0"/>
      </rPr>
      <t xml:space="preserve"> (тыс.руб.)</t>
    </r>
  </si>
  <si>
    <t>Дата получения</t>
  </si>
  <si>
    <t xml:space="preserve">Получено в 2019 г.           (тыс. руб.)                                     </t>
  </si>
  <si>
    <t xml:space="preserve">Погашено в 2019 г.                 </t>
  </si>
  <si>
    <t>№021/18-КС от 30.03.2018</t>
  </si>
  <si>
    <t>№033/18-КС от 22.05.2018</t>
  </si>
  <si>
    <t>№035/18-КС от 25.05.2018</t>
  </si>
  <si>
    <t>№036/18-КС от 29.05.2018</t>
  </si>
  <si>
    <t xml:space="preserve">АО Банк "Северный морской путь" </t>
  </si>
  <si>
    <t>№051/18-КС от 24.09.2018</t>
  </si>
  <si>
    <t>№049/18-КС от 28.08.2018</t>
  </si>
  <si>
    <t>№053/18-КС от 24.09.2018</t>
  </si>
  <si>
    <t>№052/18-КС от 24.09.2018</t>
  </si>
  <si>
    <t>Департамент финансов Орловской области</t>
  </si>
  <si>
    <t>№10 от 21.12.2017</t>
  </si>
  <si>
    <t>№3 от 12.12.2018</t>
  </si>
  <si>
    <t>№54-09-28/2 от 08.02.2019</t>
  </si>
  <si>
    <t xml:space="preserve"> </t>
  </si>
  <si>
    <t xml:space="preserve">                          Выписка (расшифровка) из долговой книги города Орла по состоянию на 01.06.2019 года</t>
  </si>
  <si>
    <r>
      <t>Задолженность на</t>
    </r>
    <r>
      <rPr>
        <b/>
        <sz val="10"/>
        <rFont val="Arial Cyr"/>
        <family val="0"/>
      </rPr>
      <t xml:space="preserve"> 01.06.2019 г</t>
    </r>
    <r>
      <rPr>
        <sz val="10"/>
        <rFont val="Arial Cyr"/>
        <family val="0"/>
      </rPr>
      <t>. (тыс.руб.)</t>
    </r>
  </si>
  <si>
    <t>№020/19-КС от 14.05.2019</t>
  </si>
  <si>
    <t>№022/19-КС от 20.05.2019</t>
  </si>
  <si>
    <t>№024/19-КС от 22.05.2019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</si>
</sst>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73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73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1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4" fontId="1" fillId="0" borderId="10" xfId="0" applyNumberFormat="1" applyFont="1" applyFill="1" applyBorder="1" applyAlignment="1">
      <alignment horizontal="center"/>
    </xf>
    <xf numFmtId="179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4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0" fontId="1" fillId="0" borderId="10" xfId="0" applyFont="1" applyBorder="1" applyAlignment="1">
      <alignment horizontal="left"/>
    </xf>
    <xf numFmtId="14" fontId="1" fillId="0" borderId="10" xfId="0" applyNumberFormat="1" applyFont="1" applyFill="1" applyBorder="1" applyAlignment="1">
      <alignment horizontal="right"/>
    </xf>
    <xf numFmtId="4" fontId="1" fillId="0" borderId="14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/>
    </xf>
    <xf numFmtId="14" fontId="1" fillId="0" borderId="14" xfId="0" applyNumberFormat="1" applyFont="1" applyBorder="1" applyAlignment="1">
      <alignment horizontal="right" vertical="center"/>
    </xf>
    <xf numFmtId="14" fontId="1" fillId="0" borderId="15" xfId="0" applyNumberFormat="1" applyFont="1" applyBorder="1" applyAlignment="1">
      <alignment horizontal="right" vertic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right" vertical="center"/>
    </xf>
    <xf numFmtId="2" fontId="1" fillId="0" borderId="15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179" fontId="1" fillId="0" borderId="14" xfId="0" applyNumberFormat="1" applyFont="1" applyBorder="1" applyAlignment="1">
      <alignment horizontal="right" vertical="center"/>
    </xf>
    <xf numFmtId="179" fontId="1" fillId="0" borderId="16" xfId="0" applyNumberFormat="1" applyFont="1" applyBorder="1" applyAlignment="1">
      <alignment horizontal="right" vertical="center"/>
    </xf>
    <xf numFmtId="179" fontId="1" fillId="0" borderId="15" xfId="0" applyNumberFormat="1" applyFont="1" applyBorder="1" applyAlignment="1">
      <alignment horizontal="right" vertical="center"/>
    </xf>
    <xf numFmtId="4" fontId="1" fillId="0" borderId="14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14" fontId="1" fillId="0" borderId="16" xfId="0" applyNumberFormat="1" applyFont="1" applyBorder="1" applyAlignment="1">
      <alignment horizontal="right" vertical="center"/>
    </xf>
    <xf numFmtId="4" fontId="1" fillId="0" borderId="16" xfId="0" applyNumberFormat="1" applyFont="1" applyFill="1" applyBorder="1" applyAlignment="1">
      <alignment horizontal="right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O36"/>
  <sheetViews>
    <sheetView tabSelected="1" view="pageBreakPreview" zoomScaleSheetLayoutView="100" zoomScalePageLayoutView="0" workbookViewId="0" topLeftCell="A1">
      <selection activeCell="K11" sqref="K11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15.00390625" style="0" customWidth="1"/>
    <col min="4" max="4" width="26.625" style="0" customWidth="1"/>
    <col min="5" max="5" width="11.75390625" style="0" customWidth="1"/>
    <col min="6" max="6" width="12.75390625" style="0" customWidth="1"/>
    <col min="7" max="7" width="13.00390625" style="0" customWidth="1"/>
    <col min="8" max="8" width="11.375" style="0" customWidth="1"/>
    <col min="9" max="9" width="13.875" style="0" customWidth="1"/>
    <col min="10" max="10" width="11.875" style="0" customWidth="1"/>
    <col min="11" max="11" width="15.625" style="0" customWidth="1"/>
    <col min="12" max="12" width="12.75390625" style="0" customWidth="1"/>
    <col min="13" max="13" width="13.875" style="0" customWidth="1"/>
    <col min="14" max="14" width="16.25390625" style="0" customWidth="1"/>
  </cols>
  <sheetData>
    <row r="1" spans="1:14" ht="20.25" customHeight="1">
      <c r="A1" s="86" t="s">
        <v>47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47.25" customHeight="1">
      <c r="A2" s="87" t="s">
        <v>0</v>
      </c>
      <c r="B2" s="87" t="s">
        <v>2</v>
      </c>
      <c r="C2" s="89" t="s">
        <v>29</v>
      </c>
      <c r="D2" s="87" t="s">
        <v>1</v>
      </c>
      <c r="E2" s="91" t="s">
        <v>7</v>
      </c>
      <c r="F2" s="93" t="s">
        <v>22</v>
      </c>
      <c r="G2" s="94"/>
      <c r="H2" s="91" t="s">
        <v>30</v>
      </c>
      <c r="I2" s="91" t="s">
        <v>31</v>
      </c>
      <c r="J2" s="93" t="s">
        <v>32</v>
      </c>
      <c r="K2" s="94"/>
      <c r="L2" s="95" t="s">
        <v>48</v>
      </c>
      <c r="M2" s="96"/>
      <c r="N2" s="97"/>
    </row>
    <row r="3" spans="1:14" ht="36" customHeight="1">
      <c r="A3" s="88"/>
      <c r="B3" s="88"/>
      <c r="C3" s="90"/>
      <c r="D3" s="88"/>
      <c r="E3" s="92"/>
      <c r="F3" s="31" t="s">
        <v>20</v>
      </c>
      <c r="G3" s="31" t="s">
        <v>3</v>
      </c>
      <c r="H3" s="92"/>
      <c r="I3" s="92"/>
      <c r="J3" s="31" t="s">
        <v>21</v>
      </c>
      <c r="K3" s="31" t="s">
        <v>26</v>
      </c>
      <c r="L3" s="32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3" customFormat="1" ht="18" customHeight="1">
      <c r="A6" s="8"/>
      <c r="B6" s="9" t="s">
        <v>27</v>
      </c>
      <c r="C6" s="10">
        <v>100000</v>
      </c>
      <c r="D6" s="34" t="s">
        <v>33</v>
      </c>
      <c r="E6" s="35">
        <v>9</v>
      </c>
      <c r="F6" s="10">
        <v>100000</v>
      </c>
      <c r="G6" s="36">
        <v>43560</v>
      </c>
      <c r="H6" s="36">
        <v>43195</v>
      </c>
      <c r="I6" s="10"/>
      <c r="J6" s="41">
        <v>43517</v>
      </c>
      <c r="K6" s="10">
        <f>C6</f>
        <v>100000</v>
      </c>
      <c r="L6" s="11">
        <f aca="true" t="shared" si="0" ref="L6:L20">N6</f>
        <v>0</v>
      </c>
      <c r="M6" s="37"/>
      <c r="N6" s="11">
        <f>C6-K6</f>
        <v>0</v>
      </c>
    </row>
    <row r="7" spans="1:14" s="3" customFormat="1" ht="18" customHeight="1">
      <c r="A7" s="8"/>
      <c r="B7" s="9" t="s">
        <v>27</v>
      </c>
      <c r="C7" s="10">
        <v>230000</v>
      </c>
      <c r="D7" s="34" t="s">
        <v>34</v>
      </c>
      <c r="E7" s="42">
        <v>7.705</v>
      </c>
      <c r="F7" s="10">
        <v>230000</v>
      </c>
      <c r="G7" s="36">
        <v>43608</v>
      </c>
      <c r="H7" s="36">
        <v>43243</v>
      </c>
      <c r="I7" s="10"/>
      <c r="J7" s="41">
        <v>43608</v>
      </c>
      <c r="K7" s="10">
        <v>230000</v>
      </c>
      <c r="L7" s="11">
        <f t="shared" si="0"/>
        <v>0</v>
      </c>
      <c r="M7" s="37"/>
      <c r="N7" s="11">
        <f>C7-K7</f>
        <v>0</v>
      </c>
    </row>
    <row r="8" spans="1:14" s="3" customFormat="1" ht="18" customHeight="1">
      <c r="A8" s="8"/>
      <c r="B8" s="9" t="s">
        <v>27</v>
      </c>
      <c r="C8" s="10">
        <v>236000</v>
      </c>
      <c r="D8" s="34" t="s">
        <v>35</v>
      </c>
      <c r="E8" s="42">
        <v>7.705</v>
      </c>
      <c r="F8" s="10">
        <v>236000</v>
      </c>
      <c r="G8" s="36">
        <v>43610</v>
      </c>
      <c r="H8" s="36">
        <v>43245</v>
      </c>
      <c r="I8" s="10"/>
      <c r="J8" s="41">
        <v>43609</v>
      </c>
      <c r="K8" s="10">
        <v>236000</v>
      </c>
      <c r="L8" s="11">
        <f t="shared" si="0"/>
        <v>0</v>
      </c>
      <c r="M8" s="37"/>
      <c r="N8" s="11">
        <f>C8-K8</f>
        <v>0</v>
      </c>
    </row>
    <row r="9" spans="1:14" s="3" customFormat="1" ht="18" customHeight="1">
      <c r="A9" s="69"/>
      <c r="B9" s="63" t="s">
        <v>27</v>
      </c>
      <c r="C9" s="10">
        <v>739500.6</v>
      </c>
      <c r="D9" s="65" t="s">
        <v>36</v>
      </c>
      <c r="E9" s="73">
        <v>8.955</v>
      </c>
      <c r="F9" s="54">
        <v>933500.6</v>
      </c>
      <c r="G9" s="56">
        <v>43614</v>
      </c>
      <c r="H9" s="36">
        <v>43249</v>
      </c>
      <c r="I9" s="10"/>
      <c r="J9" s="41">
        <v>43614</v>
      </c>
      <c r="K9" s="10">
        <v>739500.6</v>
      </c>
      <c r="L9" s="76">
        <v>0</v>
      </c>
      <c r="M9" s="81"/>
      <c r="N9" s="76">
        <v>0</v>
      </c>
    </row>
    <row r="10" spans="1:14" s="3" customFormat="1" ht="18" customHeight="1">
      <c r="A10" s="70"/>
      <c r="B10" s="64"/>
      <c r="C10" s="76">
        <v>194000</v>
      </c>
      <c r="D10" s="72"/>
      <c r="E10" s="74"/>
      <c r="F10" s="78"/>
      <c r="G10" s="79"/>
      <c r="H10" s="84">
        <v>43266</v>
      </c>
      <c r="I10" s="10"/>
      <c r="J10" s="41">
        <v>43614</v>
      </c>
      <c r="K10" s="10">
        <v>68130</v>
      </c>
      <c r="L10" s="80"/>
      <c r="M10" s="82"/>
      <c r="N10" s="80"/>
    </row>
    <row r="11" spans="1:14" s="3" customFormat="1" ht="18" customHeight="1">
      <c r="A11" s="71"/>
      <c r="B11" s="64"/>
      <c r="C11" s="77"/>
      <c r="D11" s="66"/>
      <c r="E11" s="75"/>
      <c r="F11" s="55"/>
      <c r="G11" s="57"/>
      <c r="H11" s="85"/>
      <c r="I11" s="43"/>
      <c r="J11" s="41">
        <v>43517</v>
      </c>
      <c r="K11" s="10">
        <v>125870</v>
      </c>
      <c r="L11" s="77"/>
      <c r="M11" s="83"/>
      <c r="N11" s="77"/>
    </row>
    <row r="12" spans="1:14" s="47" customFormat="1" ht="30" customHeight="1">
      <c r="A12" s="44"/>
      <c r="B12" s="9" t="s">
        <v>37</v>
      </c>
      <c r="C12" s="10">
        <v>110000</v>
      </c>
      <c r="D12" s="34" t="s">
        <v>38</v>
      </c>
      <c r="E12" s="35">
        <v>8.1</v>
      </c>
      <c r="F12" s="10">
        <v>110000</v>
      </c>
      <c r="G12" s="36">
        <v>43734</v>
      </c>
      <c r="H12" s="36">
        <v>43369</v>
      </c>
      <c r="I12" s="10"/>
      <c r="J12" s="45"/>
      <c r="K12" s="46"/>
      <c r="L12" s="11">
        <f t="shared" si="0"/>
        <v>110000</v>
      </c>
      <c r="M12" s="37"/>
      <c r="N12" s="11">
        <f>C12</f>
        <v>110000</v>
      </c>
    </row>
    <row r="13" spans="1:14" s="47" customFormat="1" ht="18" customHeight="1">
      <c r="A13" s="44"/>
      <c r="B13" s="9" t="s">
        <v>27</v>
      </c>
      <c r="C13" s="10">
        <v>133000</v>
      </c>
      <c r="D13" s="34" t="s">
        <v>39</v>
      </c>
      <c r="E13" s="35">
        <v>7.96</v>
      </c>
      <c r="F13" s="10">
        <v>133000</v>
      </c>
      <c r="G13" s="36">
        <v>43735</v>
      </c>
      <c r="H13" s="36">
        <v>43370</v>
      </c>
      <c r="I13" s="10"/>
      <c r="J13" s="45"/>
      <c r="K13" s="46"/>
      <c r="L13" s="11">
        <f t="shared" si="0"/>
        <v>133000</v>
      </c>
      <c r="M13" s="37"/>
      <c r="N13" s="11">
        <f>C13</f>
        <v>133000</v>
      </c>
    </row>
    <row r="14" spans="1:14" s="47" customFormat="1" ht="18" customHeight="1">
      <c r="A14" s="61"/>
      <c r="B14" s="63" t="s">
        <v>27</v>
      </c>
      <c r="C14" s="10">
        <v>61000</v>
      </c>
      <c r="D14" s="65" t="s">
        <v>40</v>
      </c>
      <c r="E14" s="67">
        <v>8.1</v>
      </c>
      <c r="F14" s="54">
        <v>240000</v>
      </c>
      <c r="G14" s="56">
        <v>43735</v>
      </c>
      <c r="H14" s="36">
        <v>43370</v>
      </c>
      <c r="I14" s="10"/>
      <c r="J14" s="33"/>
      <c r="K14" s="10"/>
      <c r="L14" s="11">
        <f t="shared" si="0"/>
        <v>61000</v>
      </c>
      <c r="M14" s="37"/>
      <c r="N14" s="11">
        <f>C14</f>
        <v>61000</v>
      </c>
    </row>
    <row r="15" spans="1:14" s="47" customFormat="1" ht="18" customHeight="1">
      <c r="A15" s="62"/>
      <c r="B15" s="64"/>
      <c r="C15" s="10">
        <v>179000</v>
      </c>
      <c r="D15" s="66"/>
      <c r="E15" s="68"/>
      <c r="F15" s="55"/>
      <c r="G15" s="57"/>
      <c r="H15" s="36">
        <v>43402</v>
      </c>
      <c r="I15" s="10"/>
      <c r="J15" s="33"/>
      <c r="K15" s="10"/>
      <c r="L15" s="11">
        <f t="shared" si="0"/>
        <v>179000</v>
      </c>
      <c r="M15" s="37"/>
      <c r="N15" s="11">
        <f>C15</f>
        <v>179000</v>
      </c>
    </row>
    <row r="16" spans="1:14" s="47" customFormat="1" ht="18" customHeight="1">
      <c r="A16" s="44"/>
      <c r="B16" s="9" t="s">
        <v>27</v>
      </c>
      <c r="C16" s="10">
        <v>260000</v>
      </c>
      <c r="D16" s="34" t="s">
        <v>41</v>
      </c>
      <c r="E16" s="35">
        <v>8.1</v>
      </c>
      <c r="F16" s="10">
        <v>260000</v>
      </c>
      <c r="G16" s="36">
        <v>43767</v>
      </c>
      <c r="H16" s="36">
        <v>43402</v>
      </c>
      <c r="I16" s="10"/>
      <c r="J16" s="33"/>
      <c r="K16" s="10"/>
      <c r="L16" s="11">
        <f t="shared" si="0"/>
        <v>260000</v>
      </c>
      <c r="M16" s="37"/>
      <c r="N16" s="11">
        <f>C16</f>
        <v>260000</v>
      </c>
    </row>
    <row r="17" spans="1:14" s="47" customFormat="1" ht="29.25">
      <c r="A17" s="44"/>
      <c r="B17" s="9" t="s">
        <v>37</v>
      </c>
      <c r="C17" s="10"/>
      <c r="D17" s="34" t="s">
        <v>49</v>
      </c>
      <c r="E17" s="35">
        <v>9.5</v>
      </c>
      <c r="F17" s="43">
        <v>225870</v>
      </c>
      <c r="G17" s="53">
        <v>43967</v>
      </c>
      <c r="H17" s="41">
        <v>43602</v>
      </c>
      <c r="I17" s="43">
        <v>225870</v>
      </c>
      <c r="J17" s="33"/>
      <c r="K17" s="10"/>
      <c r="L17" s="11">
        <f t="shared" si="0"/>
        <v>225870</v>
      </c>
      <c r="M17" s="37"/>
      <c r="N17" s="11">
        <f>I17</f>
        <v>225870</v>
      </c>
    </row>
    <row r="18" spans="1:14" s="47" customFormat="1" ht="15">
      <c r="A18" s="61"/>
      <c r="B18" s="63" t="s">
        <v>27</v>
      </c>
      <c r="C18" s="10"/>
      <c r="D18" s="65" t="s">
        <v>50</v>
      </c>
      <c r="E18" s="67">
        <v>9.5</v>
      </c>
      <c r="F18" s="54">
        <v>466000</v>
      </c>
      <c r="G18" s="56">
        <v>43972</v>
      </c>
      <c r="H18" s="41">
        <v>43607</v>
      </c>
      <c r="I18" s="10">
        <v>230000</v>
      </c>
      <c r="J18" s="33"/>
      <c r="K18" s="10"/>
      <c r="L18" s="11">
        <f t="shared" si="0"/>
        <v>230000</v>
      </c>
      <c r="M18" s="37"/>
      <c r="N18" s="11">
        <f>I18</f>
        <v>230000</v>
      </c>
    </row>
    <row r="19" spans="1:14" s="47" customFormat="1" ht="15">
      <c r="A19" s="62"/>
      <c r="B19" s="64"/>
      <c r="C19" s="10"/>
      <c r="D19" s="66"/>
      <c r="E19" s="68"/>
      <c r="F19" s="55"/>
      <c r="G19" s="57"/>
      <c r="H19" s="41">
        <v>43608</v>
      </c>
      <c r="I19" s="10">
        <v>236000</v>
      </c>
      <c r="J19" s="33"/>
      <c r="K19" s="10"/>
      <c r="L19" s="11">
        <f t="shared" si="0"/>
        <v>236000</v>
      </c>
      <c r="M19" s="37"/>
      <c r="N19" s="11">
        <f>I19</f>
        <v>236000</v>
      </c>
    </row>
    <row r="20" spans="1:14" s="47" customFormat="1" ht="15">
      <c r="A20" s="44"/>
      <c r="B20" s="9" t="s">
        <v>27</v>
      </c>
      <c r="C20" s="10"/>
      <c r="D20" s="34" t="s">
        <v>51</v>
      </c>
      <c r="E20" s="35">
        <v>9.5</v>
      </c>
      <c r="F20" s="43">
        <v>807630.6</v>
      </c>
      <c r="G20" s="53">
        <v>43978</v>
      </c>
      <c r="H20" s="53">
        <v>43613</v>
      </c>
      <c r="I20" s="43">
        <v>807630.6</v>
      </c>
      <c r="J20" s="33"/>
      <c r="K20" s="10"/>
      <c r="L20" s="11">
        <f t="shared" si="0"/>
        <v>807630.6</v>
      </c>
      <c r="M20" s="37"/>
      <c r="N20" s="11">
        <f>I20</f>
        <v>807630.6</v>
      </c>
    </row>
    <row r="21" spans="1:14" s="12" customFormat="1" ht="18" customHeight="1">
      <c r="A21" s="13"/>
      <c r="B21" s="14" t="s">
        <v>10</v>
      </c>
      <c r="C21" s="16">
        <f>SUM(C6:C16)</f>
        <v>2242500.6</v>
      </c>
      <c r="D21" s="16"/>
      <c r="E21" s="16"/>
      <c r="F21" s="16"/>
      <c r="G21" s="16"/>
      <c r="H21" s="16"/>
      <c r="I21" s="48">
        <f>SUM(I6:I20)</f>
        <v>1499500.6</v>
      </c>
      <c r="J21" s="48"/>
      <c r="K21" s="48">
        <f>SUM(K6:K16)</f>
        <v>1499500.6</v>
      </c>
      <c r="L21" s="48">
        <f>SUM(L6:L20)</f>
        <v>2242500.6</v>
      </c>
      <c r="M21" s="48">
        <f>SUM(M6:M16)</f>
        <v>0</v>
      </c>
      <c r="N21" s="48">
        <f>SUM(N6:N20)</f>
        <v>2242500.6</v>
      </c>
    </row>
    <row r="22" spans="1:14" s="12" customFormat="1" ht="18" customHeight="1">
      <c r="A22" s="4" t="s">
        <v>11</v>
      </c>
      <c r="B22" s="58" t="s">
        <v>19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/>
    </row>
    <row r="23" spans="1:14" s="51" customFormat="1" ht="30.75" customHeight="1">
      <c r="A23" s="17"/>
      <c r="B23" s="49" t="s">
        <v>42</v>
      </c>
      <c r="C23" s="43">
        <v>53000</v>
      </c>
      <c r="D23" s="8" t="s">
        <v>43</v>
      </c>
      <c r="E23" s="38">
        <v>0.1</v>
      </c>
      <c r="F23" s="43">
        <v>53000</v>
      </c>
      <c r="G23" s="41">
        <v>44032</v>
      </c>
      <c r="H23" s="41">
        <v>43097</v>
      </c>
      <c r="I23" s="43"/>
      <c r="J23" s="41"/>
      <c r="K23" s="43"/>
      <c r="L23" s="11">
        <f>N23</f>
        <v>53000</v>
      </c>
      <c r="M23" s="50"/>
      <c r="N23" s="11">
        <f>C23-K23</f>
        <v>53000</v>
      </c>
    </row>
    <row r="24" spans="1:14" s="51" customFormat="1" ht="30.75" customHeight="1">
      <c r="A24" s="17"/>
      <c r="B24" s="49" t="s">
        <v>42</v>
      </c>
      <c r="C24" s="43">
        <v>16500</v>
      </c>
      <c r="D24" s="8" t="s">
        <v>44</v>
      </c>
      <c r="E24" s="38">
        <v>0.1</v>
      </c>
      <c r="F24" s="43">
        <v>16500</v>
      </c>
      <c r="G24" s="41">
        <v>44330</v>
      </c>
      <c r="H24" s="41">
        <v>43454</v>
      </c>
      <c r="I24" s="43"/>
      <c r="J24" s="41"/>
      <c r="K24" s="43"/>
      <c r="L24" s="11">
        <f>N24</f>
        <v>16500</v>
      </c>
      <c r="M24" s="50"/>
      <c r="N24" s="11">
        <f>C24</f>
        <v>16500</v>
      </c>
    </row>
    <row r="25" spans="1:14" s="51" customFormat="1" ht="30.75" customHeight="1">
      <c r="A25" s="17"/>
      <c r="B25" s="18" t="s">
        <v>28</v>
      </c>
      <c r="C25" s="43">
        <v>0</v>
      </c>
      <c r="D25" s="52" t="s">
        <v>45</v>
      </c>
      <c r="E25" s="38">
        <v>0.1</v>
      </c>
      <c r="F25" s="43">
        <v>225870</v>
      </c>
      <c r="G25" s="41">
        <v>43605</v>
      </c>
      <c r="H25" s="41">
        <v>43516</v>
      </c>
      <c r="I25" s="43">
        <v>225870</v>
      </c>
      <c r="J25" s="41">
        <v>43605</v>
      </c>
      <c r="K25" s="43">
        <v>225870</v>
      </c>
      <c r="L25" s="11">
        <f>N25</f>
        <v>0</v>
      </c>
      <c r="M25" s="50"/>
      <c r="N25" s="11">
        <f>I25-K25</f>
        <v>0</v>
      </c>
    </row>
    <row r="26" spans="1:15" s="12" customFormat="1" ht="18" customHeight="1">
      <c r="A26" s="8"/>
      <c r="B26" s="20" t="s">
        <v>10</v>
      </c>
      <c r="C26" s="15">
        <f>SUM(C23:C24)</f>
        <v>69500</v>
      </c>
      <c r="D26" s="15"/>
      <c r="E26" s="15"/>
      <c r="F26" s="15">
        <f>SUM(F23:F24)</f>
        <v>69500</v>
      </c>
      <c r="G26" s="15"/>
      <c r="H26" s="15"/>
      <c r="I26" s="15">
        <f>SUM(I23:I25)</f>
        <v>225870</v>
      </c>
      <c r="J26" s="15"/>
      <c r="K26" s="15">
        <f>SUM(K23:K25)</f>
        <v>225870</v>
      </c>
      <c r="L26" s="15">
        <f>SUM(L23:L25)</f>
        <v>69500</v>
      </c>
      <c r="M26" s="15">
        <f>SUM(M23:M24)</f>
        <v>0</v>
      </c>
      <c r="N26" s="15">
        <f>SUM(N23:N25)</f>
        <v>69500</v>
      </c>
      <c r="O26" s="12" t="s">
        <v>46</v>
      </c>
    </row>
    <row r="27" spans="1:14" s="3" customFormat="1" ht="18" customHeight="1">
      <c r="A27" s="4" t="s">
        <v>12</v>
      </c>
      <c r="B27" s="58" t="s">
        <v>23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60"/>
    </row>
    <row r="28" spans="1:14" s="12" customFormat="1" ht="15" customHeight="1">
      <c r="A28" s="8"/>
      <c r="B28" s="20" t="s">
        <v>10</v>
      </c>
      <c r="C28" s="8">
        <v>0</v>
      </c>
      <c r="D28" s="8"/>
      <c r="E28" s="8"/>
      <c r="F28" s="8"/>
      <c r="G28" s="8"/>
      <c r="H28" s="8"/>
      <c r="I28" s="8"/>
      <c r="J28" s="8"/>
      <c r="K28" s="8"/>
      <c r="L28" s="8">
        <v>0</v>
      </c>
      <c r="M28" s="20"/>
      <c r="N28" s="8">
        <v>0</v>
      </c>
    </row>
    <row r="29" spans="1:14" s="3" customFormat="1" ht="18" customHeight="1">
      <c r="A29" s="4" t="s">
        <v>13</v>
      </c>
      <c r="B29" s="58" t="s">
        <v>24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60"/>
    </row>
    <row r="30" spans="1:14" s="3" customFormat="1" ht="14.25" customHeight="1">
      <c r="A30" s="8"/>
      <c r="B30" s="20" t="s">
        <v>10</v>
      </c>
      <c r="C30" s="8">
        <v>0</v>
      </c>
      <c r="D30" s="8"/>
      <c r="E30" s="8"/>
      <c r="F30" s="8"/>
      <c r="G30" s="8"/>
      <c r="H30" s="8"/>
      <c r="I30" s="8"/>
      <c r="J30" s="8"/>
      <c r="K30" s="8"/>
      <c r="L30" s="8">
        <v>0</v>
      </c>
      <c r="M30" s="20"/>
      <c r="N30" s="8">
        <v>0</v>
      </c>
    </row>
    <row r="31" spans="1:14" s="3" customFormat="1" ht="18" customHeight="1">
      <c r="A31" s="4" t="s">
        <v>14</v>
      </c>
      <c r="B31" s="58" t="s">
        <v>25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60"/>
    </row>
    <row r="32" spans="1:14" s="12" customFormat="1" ht="15" customHeight="1">
      <c r="A32" s="13"/>
      <c r="B32" s="21" t="s">
        <v>10</v>
      </c>
      <c r="C32" s="8">
        <v>0</v>
      </c>
      <c r="D32" s="22"/>
      <c r="E32" s="23"/>
      <c r="F32" s="24"/>
      <c r="G32" s="25"/>
      <c r="H32" s="24"/>
      <c r="I32" s="24"/>
      <c r="J32" s="26"/>
      <c r="K32" s="8"/>
      <c r="L32" s="8">
        <v>0</v>
      </c>
      <c r="M32" s="27"/>
      <c r="N32" s="8">
        <v>0</v>
      </c>
    </row>
    <row r="33" spans="1:14" s="3" customFormat="1" ht="18" customHeight="1">
      <c r="A33" s="4" t="s">
        <v>15</v>
      </c>
      <c r="B33" s="5" t="s">
        <v>16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7"/>
    </row>
    <row r="34" spans="1:14" s="3" customFormat="1" ht="15" customHeight="1">
      <c r="A34" s="8"/>
      <c r="B34" s="20" t="s">
        <v>10</v>
      </c>
      <c r="C34" s="8">
        <v>0</v>
      </c>
      <c r="D34" s="8"/>
      <c r="E34" s="8"/>
      <c r="F34" s="28"/>
      <c r="G34" s="8"/>
      <c r="H34" s="8"/>
      <c r="I34" s="8"/>
      <c r="J34" s="8"/>
      <c r="K34" s="8"/>
      <c r="L34" s="8">
        <v>0</v>
      </c>
      <c r="M34" s="20"/>
      <c r="N34" s="20"/>
    </row>
    <row r="35" spans="1:14" s="39" customFormat="1" ht="17.25" customHeight="1">
      <c r="A35" s="4" t="s">
        <v>17</v>
      </c>
      <c r="B35" s="29" t="s">
        <v>18</v>
      </c>
      <c r="C35" s="30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s="40" customFormat="1" ht="16.5">
      <c r="A36" s="13"/>
      <c r="B36" s="19" t="s">
        <v>10</v>
      </c>
      <c r="C36" s="16">
        <f>SUM(C21,C26)</f>
        <v>2312000.6</v>
      </c>
      <c r="D36" s="16"/>
      <c r="E36" s="16"/>
      <c r="F36" s="16"/>
      <c r="G36" s="16"/>
      <c r="H36" s="16"/>
      <c r="I36" s="16">
        <f>SUM(I21,I26)</f>
        <v>1725370.6</v>
      </c>
      <c r="J36" s="16"/>
      <c r="K36" s="16">
        <f>K21+K26+K32</f>
        <v>1725370.6</v>
      </c>
      <c r="L36" s="16">
        <f>L21+L26</f>
        <v>2312000.6</v>
      </c>
      <c r="M36" s="16"/>
      <c r="N36" s="16">
        <f>SUM(N21,N26)</f>
        <v>2312000.6</v>
      </c>
    </row>
  </sheetData>
  <sheetProtection/>
  <mergeCells count="38">
    <mergeCell ref="L2:N2"/>
    <mergeCell ref="H2:H3"/>
    <mergeCell ref="I2:I3"/>
    <mergeCell ref="B22:N22"/>
    <mergeCell ref="B31:N31"/>
    <mergeCell ref="F14:F15"/>
    <mergeCell ref="G14:G15"/>
    <mergeCell ref="A1:N1"/>
    <mergeCell ref="A2:A3"/>
    <mergeCell ref="B2:B3"/>
    <mergeCell ref="C2:C3"/>
    <mergeCell ref="D2:D3"/>
    <mergeCell ref="E2:E3"/>
    <mergeCell ref="F2:G2"/>
    <mergeCell ref="J2:K2"/>
    <mergeCell ref="F9:F11"/>
    <mergeCell ref="G9:G11"/>
    <mergeCell ref="L9:L11"/>
    <mergeCell ref="M9:M11"/>
    <mergeCell ref="N9:N11"/>
    <mergeCell ref="H10:H11"/>
    <mergeCell ref="A14:A15"/>
    <mergeCell ref="B14:B15"/>
    <mergeCell ref="D14:D15"/>
    <mergeCell ref="E14:E15"/>
    <mergeCell ref="A9:A11"/>
    <mergeCell ref="B9:B11"/>
    <mergeCell ref="D9:D11"/>
    <mergeCell ref="E9:E11"/>
    <mergeCell ref="C10:C11"/>
    <mergeCell ref="F18:F19"/>
    <mergeCell ref="G18:G19"/>
    <mergeCell ref="B27:N27"/>
    <mergeCell ref="B29:N29"/>
    <mergeCell ref="A18:A19"/>
    <mergeCell ref="B18:B19"/>
    <mergeCell ref="D18:D19"/>
    <mergeCell ref="E18:E19"/>
  </mergeCells>
  <printOptions/>
  <pageMargins left="0.17" right="0.17" top="0.25" bottom="0.16" header="0.17" footer="0.16"/>
  <pageSetup fitToHeight="2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Трахинина Жанна Викторовна</cp:lastModifiedBy>
  <cp:lastPrinted>2014-04-18T07:24:22Z</cp:lastPrinted>
  <dcterms:created xsi:type="dcterms:W3CDTF">2006-11-06T19:30:46Z</dcterms:created>
  <dcterms:modified xsi:type="dcterms:W3CDTF">2019-06-17T11:49:29Z</dcterms:modified>
  <cp:category/>
  <cp:version/>
  <cp:contentType/>
  <cp:contentStatus/>
</cp:coreProperties>
</file>